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gtrotman\Documents\"/>
    </mc:Choice>
  </mc:AlternateContent>
  <xr:revisionPtr revIDLastSave="0" documentId="8_{5EA80DEB-7938-49E6-A446-CB788EDCB2F0}" xr6:coauthVersionLast="36" xr6:coauthVersionMax="36" xr10:uidLastSave="{00000000-0000-0000-0000-000000000000}"/>
  <bookViews>
    <workbookView xWindow="0" yWindow="0" windowWidth="19200" windowHeight="7665" xr2:uid="{45DDA0B0-13AA-4585-90DB-30B53C5FB77C}"/>
  </bookViews>
  <sheets>
    <sheet name="Journey plan A" sheetId="4" r:id="rId1"/>
    <sheet name="Journey Plan B" sheetId="2" r:id="rId2"/>
    <sheet name="Journey Plan C" sheetId="3" r:id="rId3"/>
    <sheet name="Rail mileage - common journey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21" i="4" l="1"/>
  <c r="B22" i="4" s="1"/>
  <c r="C20" i="4"/>
  <c r="C19" i="4"/>
  <c r="C18" i="4"/>
  <c r="C17" i="4"/>
  <c r="C16" i="4"/>
  <c r="C15" i="4"/>
  <c r="C14" i="4"/>
  <c r="C12" i="4"/>
  <c r="C11" i="4"/>
  <c r="C9" i="4"/>
  <c r="C8" i="4"/>
  <c r="C7" i="4"/>
  <c r="C21" i="4" s="1"/>
  <c r="C22" i="4" s="1"/>
  <c r="B21" i="3"/>
  <c r="B22" i="3" s="1"/>
  <c r="C20" i="3"/>
  <c r="C19" i="3"/>
  <c r="C18" i="3"/>
  <c r="C17" i="3"/>
  <c r="C16" i="3"/>
  <c r="C15" i="3"/>
  <c r="C14" i="3"/>
  <c r="C12" i="3"/>
  <c r="C11" i="3"/>
  <c r="C9" i="3"/>
  <c r="C8" i="3"/>
  <c r="C7" i="3"/>
  <c r="C21" i="3" s="1"/>
  <c r="C22" i="3" s="1"/>
  <c r="C20" i="2"/>
  <c r="C19" i="2"/>
  <c r="C12" i="2" l="1"/>
  <c r="C11" i="2"/>
  <c r="C18" i="2"/>
  <c r="C17" i="2"/>
  <c r="C16" i="2"/>
  <c r="C14" i="2"/>
  <c r="C15" i="2"/>
  <c r="C9" i="2"/>
  <c r="C8" i="2"/>
  <c r="C7" i="2"/>
  <c r="B21" i="2" l="1"/>
  <c r="B22" i="2" s="1"/>
  <c r="C21" i="2"/>
  <c r="C22" i="2" s="1"/>
</calcChain>
</file>

<file path=xl/sharedStrings.xml><?xml version="1.0" encoding="utf-8"?>
<sst xmlns="http://schemas.openxmlformats.org/spreadsheetml/2006/main" count="78" uniqueCount="41">
  <si>
    <t>The calculator below has been designed using the UK Government Green House Gas Conversion Factors published in 2022*.  Links to websites for estimating distances are included.  Please complete the yellow cells as applicable with information based on a one way journey (return information is calculated at the bottom).  Multiple identical tabs have been included so that you can compare the impact of travelling by different modalities should you wish to.</t>
  </si>
  <si>
    <t>*Link to source data</t>
  </si>
  <si>
    <t>Distance travelled (kms)</t>
  </si>
  <si>
    <t>Emissions (C02 kgs)</t>
  </si>
  <si>
    <t>Air Kms travelled (use https://www.airmilescalculator.com/)</t>
  </si>
  <si>
    <t>Domestic flight</t>
  </si>
  <si>
    <t>Short haul flight</t>
  </si>
  <si>
    <t>Long haul flight</t>
  </si>
  <si>
    <t>UK Train Kms travelled - common journeys here  (use www.railmiles.me/ for details about more complex connecting journeys)</t>
  </si>
  <si>
    <t>UK national rail</t>
  </si>
  <si>
    <t>International rail</t>
  </si>
  <si>
    <t>Driving Kms to destination (www.distancesfrom.com/)</t>
  </si>
  <si>
    <t>Diesal Car</t>
  </si>
  <si>
    <t>Petrol Car</t>
  </si>
  <si>
    <t>Hybrid car</t>
  </si>
  <si>
    <t>Electric car</t>
  </si>
  <si>
    <t>Coach</t>
  </si>
  <si>
    <t>Taxi</t>
  </si>
  <si>
    <t>Black Cab</t>
  </si>
  <si>
    <t>TOTAL (One way)</t>
  </si>
  <si>
    <t>TOTAL (return trip)</t>
  </si>
  <si>
    <t>The calculator below has been designed using the UK Government Green House Gas Conversion Factors published in 2022.  Links to websites for estimating distances are included.  Please complete the yellow cells as applicable with information based on a one way journey (return information is calculated at the bottom)</t>
  </si>
  <si>
    <t>UK Train miles travelled (use www.trainline.com)</t>
  </si>
  <si>
    <t>Driving distance to destination (www.distancesfrom.com/)</t>
  </si>
  <si>
    <t>Journey</t>
  </si>
  <si>
    <t>Rail kms</t>
  </si>
  <si>
    <t>Liverpool to London</t>
  </si>
  <si>
    <t>Liverpool to Edinburgh</t>
  </si>
  <si>
    <t>Liverpool to Glasgow</t>
  </si>
  <si>
    <t>Liverpool to Leeds</t>
  </si>
  <si>
    <t>Manchester to London</t>
  </si>
  <si>
    <t>Leeds to London</t>
  </si>
  <si>
    <t>Birmingham to London</t>
  </si>
  <si>
    <t>Newcastle to London</t>
  </si>
  <si>
    <t>Edinburgh to London</t>
  </si>
  <si>
    <t>Manchester to Glasgow</t>
  </si>
  <si>
    <t>York to London</t>
  </si>
  <si>
    <t>London to Edinburgh</t>
  </si>
  <si>
    <t>Glasgow to London</t>
  </si>
  <si>
    <t>Edinburgh to Manchester</t>
  </si>
  <si>
    <t>For detailed information about connecting journeys visit https://my.railmiles.me/mileage-engine/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</si>
</sst>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sz val="11"/>
      <name val="Calibri"/>
      <family val="2"/>
      <scheme val="minor"/>
    </font>
    <font>
      <b/>
      <sz val="11"/>
      <color rgb="FFFF0000"/>
      <name val="Calibri"/>
      <family val="2"/>
      <scheme val="minor"/>
    </font>
    <font>
      <sz val="11"/>
      <color theme="1"/>
      <name val="Calibri"/>
    </font>
    <font>
      <sz val="11"/>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0" fillId="2" borderId="1" xfId="0" applyFill="1" applyBorder="1"/>
    <xf numFmtId="0" fontId="3" fillId="2" borderId="1" xfId="0" applyFont="1" applyFill="1" applyBorder="1"/>
    <xf numFmtId="0" fontId="2" fillId="2" borderId="1" xfId="1" applyFont="1" applyFill="1" applyBorder="1" applyAlignment="1">
      <alignment wrapText="1"/>
    </xf>
    <xf numFmtId="0" fontId="3" fillId="2" borderId="1" xfId="1" applyFont="1" applyFill="1" applyBorder="1" applyAlignment="1">
      <alignment wrapText="1"/>
    </xf>
    <xf numFmtId="2" fontId="0" fillId="2" borderId="1" xfId="0" applyNumberFormat="1" applyFill="1" applyBorder="1"/>
    <xf numFmtId="2" fontId="3" fillId="2" borderId="1" xfId="0" applyNumberFormat="1" applyFont="1" applyFill="1" applyBorder="1"/>
    <xf numFmtId="2" fontId="0" fillId="3" borderId="1" xfId="0" applyNumberFormat="1" applyFill="1" applyBorder="1" applyProtection="1">
      <protection locked="0"/>
    </xf>
    <xf numFmtId="1" fontId="0" fillId="3" borderId="1" xfId="0" applyNumberFormat="1" applyFill="1" applyBorder="1" applyProtection="1">
      <protection locked="0"/>
    </xf>
    <xf numFmtId="0" fontId="1" fillId="0" borderId="0" xfId="1"/>
    <xf numFmtId="0" fontId="4" fillId="0" borderId="5" xfId="0" applyFont="1" applyBorder="1" applyAlignment="1">
      <alignment wrapText="1"/>
    </xf>
    <xf numFmtId="0" fontId="0" fillId="0" borderId="5" xfId="0" applyBorder="1"/>
    <xf numFmtId="0" fontId="5" fillId="0" borderId="5" xfId="1" applyFont="1" applyBorder="1" applyAlignment="1">
      <alignment wrapText="1"/>
    </xf>
    <xf numFmtId="0" fontId="1" fillId="2" borderId="2" xfId="1" applyFill="1" applyBorder="1" applyAlignment="1">
      <alignment horizontal="center" wrapText="1"/>
    </xf>
    <xf numFmtId="0" fontId="1" fillId="2" borderId="3" xfId="1" applyFill="1" applyBorder="1" applyAlignment="1">
      <alignment horizontal="center" wrapText="1"/>
    </xf>
    <xf numFmtId="0" fontId="1" fillId="2" borderId="4" xfId="1" applyFill="1" applyBorder="1" applyAlignment="1">
      <alignment horizontal="center" wrapText="1"/>
    </xf>
    <xf numFmtId="0" fontId="1" fillId="2" borderId="2" xfId="1" applyFill="1" applyBorder="1" applyAlignment="1">
      <alignment horizontal="left" wrapText="1"/>
    </xf>
    <xf numFmtId="0" fontId="1" fillId="2" borderId="3" xfId="1" applyFill="1" applyBorder="1" applyAlignment="1">
      <alignment horizontal="left" wrapText="1"/>
    </xf>
    <xf numFmtId="0" fontId="1" fillId="2" borderId="4" xfId="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1" fillId="0" borderId="0" xfId="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stancesfrom.com/" TargetMode="External"/><Relationship Id="rId2" Type="http://schemas.openxmlformats.org/officeDocument/2006/relationships/hyperlink" Target="https://www.airmilescalculator.com/" TargetMode="External"/><Relationship Id="rId1" Type="http://schemas.openxmlformats.org/officeDocument/2006/relationships/hyperlink" Target="https://www.airmilescalculator.com/" TargetMode="External"/><Relationship Id="rId6" Type="http://schemas.openxmlformats.org/officeDocument/2006/relationships/printerSettings" Target="../printerSettings/printerSettings1.bin"/><Relationship Id="rId5" Type="http://schemas.openxmlformats.org/officeDocument/2006/relationships/hyperlink" Target="https://theuniversityofliverpool.sharepoint.com/:x:/s/SustainableBusinessTravelDocument-O365-Team/Eap8_z_ms5xAtVpUDl4UP4MBKpD3Y_98heePAaedLpvp6A?e=UOaLfu&amp;nav=MTJfQTFfe0UwN0Q0MUNFLTNEMjUtNERFOC1CREY4LTUwQjNEQzJCMjM2OH0" TargetMode="External"/><Relationship Id="rId4" Type="http://schemas.openxmlformats.org/officeDocument/2006/relationships/hyperlink" Target="https://assets.publishing.service.gov.uk/government/uploads/system/uploads/attachment_data/file/1083854/ghg-conversion-factors-2022-condensed-set.xl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istancesfrom.com/" TargetMode="External"/><Relationship Id="rId2" Type="http://schemas.openxmlformats.org/officeDocument/2006/relationships/hyperlink" Target="https://www.airmilescalculator.com/" TargetMode="External"/><Relationship Id="rId1" Type="http://schemas.openxmlformats.org/officeDocument/2006/relationships/hyperlink" Target="https://www.airmilescalculator.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istancesfrom.com/" TargetMode="External"/><Relationship Id="rId2" Type="http://schemas.openxmlformats.org/officeDocument/2006/relationships/hyperlink" Target="https://www.airmilescalculator.com/" TargetMode="External"/><Relationship Id="rId1" Type="http://schemas.openxmlformats.org/officeDocument/2006/relationships/hyperlink" Target="https://www.airmilescalculator.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my.railmiles.me/mileage-eng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B6C1-7F93-45E8-8B93-0A826C7654B1}">
  <dimension ref="A1:D22"/>
  <sheetViews>
    <sheetView tabSelected="1" workbookViewId="0">
      <selection activeCell="B12" sqref="B12"/>
    </sheetView>
  </sheetViews>
  <sheetFormatPr defaultRowHeight="15" x14ac:dyDescent="0.25"/>
  <cols>
    <col min="1" max="1" width="53.85546875" customWidth="1"/>
    <col min="2" max="2" width="22.7109375" customWidth="1"/>
    <col min="3" max="3" width="24" customWidth="1"/>
    <col min="4" max="4" width="30.5703125" customWidth="1"/>
    <col min="5" max="5" width="32" customWidth="1"/>
    <col min="6" max="6" width="22" customWidth="1"/>
    <col min="7" max="7" width="25.85546875" customWidth="1"/>
  </cols>
  <sheetData>
    <row r="1" spans="1:4" ht="14.45" customHeight="1" x14ac:dyDescent="0.25">
      <c r="A1" s="19" t="s">
        <v>0</v>
      </c>
      <c r="B1" s="19"/>
      <c r="C1" s="19"/>
      <c r="D1" s="19"/>
    </row>
    <row r="2" spans="1:4" x14ac:dyDescent="0.25">
      <c r="A2" s="19"/>
      <c r="B2" s="19"/>
      <c r="C2" s="19"/>
      <c r="D2" s="19"/>
    </row>
    <row r="3" spans="1:4" ht="27.95" customHeight="1" x14ac:dyDescent="0.25">
      <c r="A3" s="19"/>
      <c r="B3" s="19"/>
      <c r="C3" s="19"/>
      <c r="D3" s="19"/>
    </row>
    <row r="4" spans="1:4" x14ac:dyDescent="0.25">
      <c r="A4" s="9" t="s">
        <v>1</v>
      </c>
    </row>
    <row r="5" spans="1:4" x14ac:dyDescent="0.25">
      <c r="A5" s="1"/>
      <c r="B5" s="1" t="s">
        <v>2</v>
      </c>
      <c r="C5" s="1" t="s">
        <v>3</v>
      </c>
    </row>
    <row r="6" spans="1:4" ht="17.100000000000001" customHeight="1" x14ac:dyDescent="0.25">
      <c r="A6" s="13" t="s">
        <v>4</v>
      </c>
      <c r="B6" s="14"/>
      <c r="C6" s="15"/>
    </row>
    <row r="7" spans="1:4" x14ac:dyDescent="0.25">
      <c r="A7" s="1" t="s">
        <v>5</v>
      </c>
      <c r="B7" s="8"/>
      <c r="C7" s="5">
        <f>(B7*0.24587)</f>
        <v>0</v>
      </c>
    </row>
    <row r="8" spans="1:4" x14ac:dyDescent="0.25">
      <c r="A8" s="1" t="s">
        <v>6</v>
      </c>
      <c r="B8" s="8"/>
      <c r="C8" s="5">
        <f>(B8*0.15102)</f>
        <v>0</v>
      </c>
    </row>
    <row r="9" spans="1:4" x14ac:dyDescent="0.25">
      <c r="A9" s="1" t="s">
        <v>7</v>
      </c>
      <c r="B9" s="8"/>
      <c r="C9" s="5">
        <f>(B9*0.23659)</f>
        <v>0</v>
      </c>
    </row>
    <row r="10" spans="1:4" ht="36" customHeight="1" x14ac:dyDescent="0.25">
      <c r="A10" s="16" t="s">
        <v>8</v>
      </c>
      <c r="B10" s="17"/>
      <c r="C10" s="18"/>
    </row>
    <row r="11" spans="1:4" x14ac:dyDescent="0.25">
      <c r="A11" s="3" t="s">
        <v>9</v>
      </c>
      <c r="B11" s="8"/>
      <c r="C11" s="5">
        <f>(B11*0.03549)</f>
        <v>0</v>
      </c>
    </row>
    <row r="12" spans="1:4" x14ac:dyDescent="0.25">
      <c r="A12" s="3" t="s">
        <v>10</v>
      </c>
      <c r="B12" s="8"/>
      <c r="C12" s="5">
        <f>(B12*0.00446)</f>
        <v>0</v>
      </c>
    </row>
    <row r="13" spans="1:4" ht="14.1" customHeight="1" x14ac:dyDescent="0.25">
      <c r="A13" s="13" t="s">
        <v>11</v>
      </c>
      <c r="B13" s="14"/>
      <c r="C13" s="15"/>
    </row>
    <row r="14" spans="1:4" ht="14.1" customHeight="1" x14ac:dyDescent="0.25">
      <c r="A14" s="3" t="s">
        <v>12</v>
      </c>
      <c r="B14" s="7"/>
      <c r="C14" s="5">
        <f>(B14*0.168004)</f>
        <v>0</v>
      </c>
    </row>
    <row r="15" spans="1:4" x14ac:dyDescent="0.25">
      <c r="A15" s="1" t="s">
        <v>13</v>
      </c>
      <c r="B15" s="7"/>
      <c r="C15" s="5">
        <f>(B15*0.1847)</f>
        <v>0</v>
      </c>
    </row>
    <row r="16" spans="1:4" x14ac:dyDescent="0.25">
      <c r="A16" s="1" t="s">
        <v>14</v>
      </c>
      <c r="B16" s="7"/>
      <c r="C16" s="5">
        <f>(B16*0.10999)</f>
        <v>0</v>
      </c>
    </row>
    <row r="17" spans="1:3" x14ac:dyDescent="0.25">
      <c r="A17" s="1" t="s">
        <v>15</v>
      </c>
      <c r="B17" s="7"/>
      <c r="C17" s="5">
        <f>(B17*0.00036)</f>
        <v>0</v>
      </c>
    </row>
    <row r="18" spans="1:3" x14ac:dyDescent="0.25">
      <c r="A18" s="1" t="s">
        <v>16</v>
      </c>
      <c r="B18" s="7"/>
      <c r="C18" s="5">
        <f>(B18*0.02733)</f>
        <v>0</v>
      </c>
    </row>
    <row r="19" spans="1:3" x14ac:dyDescent="0.25">
      <c r="A19" s="1" t="s">
        <v>17</v>
      </c>
      <c r="B19" s="7"/>
      <c r="C19" s="5">
        <f>(B19*0.14876)</f>
        <v>0</v>
      </c>
    </row>
    <row r="20" spans="1:3" x14ac:dyDescent="0.25">
      <c r="A20" s="1" t="s">
        <v>18</v>
      </c>
      <c r="B20" s="7"/>
      <c r="C20" s="5">
        <f>(B20*0.20416)</f>
        <v>0</v>
      </c>
    </row>
    <row r="21" spans="1:3" x14ac:dyDescent="0.25">
      <c r="A21" s="4" t="s">
        <v>19</v>
      </c>
      <c r="B21" s="2">
        <f>(B7+B8+B9+B11+B12+B14+B15+B16+B17+B18)</f>
        <v>0</v>
      </c>
      <c r="C21" s="6">
        <f>(C7+C8+C9+C11+C12+C14+C15+C16+C17+C18)</f>
        <v>0</v>
      </c>
    </row>
    <row r="22" spans="1:3" x14ac:dyDescent="0.25">
      <c r="A22" s="4" t="s">
        <v>20</v>
      </c>
      <c r="B22" s="2">
        <f>(B21*2)</f>
        <v>0</v>
      </c>
      <c r="C22" s="6">
        <f>(C21*2)</f>
        <v>0</v>
      </c>
    </row>
  </sheetData>
  <sheetProtection algorithmName="SHA-512" hashValue="Xh25Cnxe9Yyy8Y1S08ylecoqSUhenLR2Fqw/klEvD6pfRYNMYDvZlPzeQcD9HFlKraTYIHPNi2ERaVEtOZjqXA==" saltValue="fJ6/V8/IfusLBCkEv2EBvA==" spinCount="100000" sheet="1" selectLockedCells="1"/>
  <mergeCells count="4">
    <mergeCell ref="A6:C6"/>
    <mergeCell ref="A10:C10"/>
    <mergeCell ref="A13:C13"/>
    <mergeCell ref="A1:D3"/>
  </mergeCells>
  <hyperlinks>
    <hyperlink ref="A6" r:id="rId1" display="Air miles to destination (use https://www.airmilescalculator.com/)" xr:uid="{AAAA89AC-6B54-4CD1-BF9C-5BF2CF4AA565}"/>
    <hyperlink ref="A10" r:id="rId2" display="Train miles to destination (use www.trainline.com)" xr:uid="{5B730C87-8C44-4BC2-B23A-12DF1AA51BCA}"/>
    <hyperlink ref="A13" r:id="rId3" xr:uid="{68274201-46E3-4EE4-A108-170B8F8981F3}"/>
    <hyperlink ref="A4" r:id="rId4" display="Link to source data" xr:uid="{D04D09C0-3780-4599-9FFE-2BD505F9F0B2}"/>
    <hyperlink ref="A10:C10" r:id="rId5" display="UK Train miles travelled (common journeys here or use www.trainline.com)" xr:uid="{0C49939F-3946-4DAD-BDAB-0B259AC31843}"/>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4279-D2BF-41F3-A39D-28FEE6F953CF}">
  <dimension ref="A1:C22"/>
  <sheetViews>
    <sheetView workbookViewId="0">
      <selection activeCell="C39" sqref="C39"/>
    </sheetView>
  </sheetViews>
  <sheetFormatPr defaultRowHeight="15" x14ac:dyDescent="0.25"/>
  <cols>
    <col min="1" max="1" width="53.85546875" customWidth="1"/>
    <col min="2" max="2" width="22.7109375" customWidth="1"/>
    <col min="3" max="3" width="24" customWidth="1"/>
    <col min="4" max="4" width="30.5703125" customWidth="1"/>
    <col min="5" max="5" width="32" customWidth="1"/>
    <col min="6" max="6" width="22" customWidth="1"/>
    <col min="7" max="7" width="25.85546875" customWidth="1"/>
  </cols>
  <sheetData>
    <row r="1" spans="1:3" x14ac:dyDescent="0.25">
      <c r="A1" s="20" t="s">
        <v>21</v>
      </c>
      <c r="B1" s="20"/>
      <c r="C1" s="20"/>
    </row>
    <row r="2" spans="1:3" x14ac:dyDescent="0.25">
      <c r="A2" s="20"/>
      <c r="B2" s="20"/>
      <c r="C2" s="20"/>
    </row>
    <row r="3" spans="1:3" x14ac:dyDescent="0.25">
      <c r="A3" s="20"/>
      <c r="B3" s="20"/>
      <c r="C3" s="20"/>
    </row>
    <row r="5" spans="1:3" x14ac:dyDescent="0.25">
      <c r="A5" s="1"/>
      <c r="B5" s="1" t="s">
        <v>2</v>
      </c>
      <c r="C5" s="1" t="s">
        <v>3</v>
      </c>
    </row>
    <row r="6" spans="1:3" ht="17.100000000000001" customHeight="1" x14ac:dyDescent="0.25">
      <c r="A6" s="13" t="s">
        <v>4</v>
      </c>
      <c r="B6" s="14"/>
      <c r="C6" s="15"/>
    </row>
    <row r="7" spans="1:3" x14ac:dyDescent="0.25">
      <c r="A7" s="1" t="s">
        <v>5</v>
      </c>
      <c r="B7" s="8"/>
      <c r="C7" s="5">
        <f>(B7*0.24587)</f>
        <v>0</v>
      </c>
    </row>
    <row r="8" spans="1:3" x14ac:dyDescent="0.25">
      <c r="A8" s="1" t="s">
        <v>6</v>
      </c>
      <c r="B8" s="8"/>
      <c r="C8" s="5">
        <f>(B8*0.15102)</f>
        <v>0</v>
      </c>
    </row>
    <row r="9" spans="1:3" x14ac:dyDescent="0.25">
      <c r="A9" s="1" t="s">
        <v>7</v>
      </c>
      <c r="B9" s="8"/>
      <c r="C9" s="5">
        <f>(B9*0.23659)</f>
        <v>0</v>
      </c>
    </row>
    <row r="10" spans="1:3" ht="17.45" customHeight="1" x14ac:dyDescent="0.25">
      <c r="A10" s="13" t="s">
        <v>22</v>
      </c>
      <c r="B10" s="14"/>
      <c r="C10" s="15"/>
    </row>
    <row r="11" spans="1:3" x14ac:dyDescent="0.25">
      <c r="A11" s="3" t="s">
        <v>9</v>
      </c>
      <c r="B11" s="8"/>
      <c r="C11" s="5">
        <f>(B11*0.03549)</f>
        <v>0</v>
      </c>
    </row>
    <row r="12" spans="1:3" x14ac:dyDescent="0.25">
      <c r="A12" s="3" t="s">
        <v>10</v>
      </c>
      <c r="B12" s="8"/>
      <c r="C12" s="5">
        <f>(B12*0.00446)</f>
        <v>0</v>
      </c>
    </row>
    <row r="13" spans="1:3" ht="14.1" customHeight="1" x14ac:dyDescent="0.25">
      <c r="A13" s="13" t="s">
        <v>23</v>
      </c>
      <c r="B13" s="14"/>
      <c r="C13" s="15"/>
    </row>
    <row r="14" spans="1:3" ht="14.1" customHeight="1" x14ac:dyDescent="0.25">
      <c r="A14" s="3" t="s">
        <v>12</v>
      </c>
      <c r="B14" s="7"/>
      <c r="C14" s="5">
        <f>(B14*0.168004)</f>
        <v>0</v>
      </c>
    </row>
    <row r="15" spans="1:3" x14ac:dyDescent="0.25">
      <c r="A15" s="1" t="s">
        <v>13</v>
      </c>
      <c r="B15" s="7"/>
      <c r="C15" s="5">
        <f>(B15*0.1847)</f>
        <v>0</v>
      </c>
    </row>
    <row r="16" spans="1:3" x14ac:dyDescent="0.25">
      <c r="A16" s="1" t="s">
        <v>14</v>
      </c>
      <c r="B16" s="7"/>
      <c r="C16" s="5">
        <f>(B16*0.10999)</f>
        <v>0</v>
      </c>
    </row>
    <row r="17" spans="1:3" x14ac:dyDescent="0.25">
      <c r="A17" s="1" t="s">
        <v>15</v>
      </c>
      <c r="B17" s="7"/>
      <c r="C17" s="5">
        <f>(B17*0.00036)</f>
        <v>0</v>
      </c>
    </row>
    <row r="18" spans="1:3" x14ac:dyDescent="0.25">
      <c r="A18" s="1" t="s">
        <v>16</v>
      </c>
      <c r="B18" s="7"/>
      <c r="C18" s="5">
        <f>(B18*0.02733)</f>
        <v>0</v>
      </c>
    </row>
    <row r="19" spans="1:3" x14ac:dyDescent="0.25">
      <c r="A19" s="1" t="s">
        <v>17</v>
      </c>
      <c r="B19" s="7"/>
      <c r="C19" s="5">
        <f>(B19*0.14876)</f>
        <v>0</v>
      </c>
    </row>
    <row r="20" spans="1:3" x14ac:dyDescent="0.25">
      <c r="A20" s="1" t="s">
        <v>18</v>
      </c>
      <c r="B20" s="7"/>
      <c r="C20" s="5">
        <f>(B20*0.20416)</f>
        <v>0</v>
      </c>
    </row>
    <row r="21" spans="1:3" x14ac:dyDescent="0.25">
      <c r="A21" s="4" t="s">
        <v>19</v>
      </c>
      <c r="B21" s="2">
        <f>(B7+B8+B9+B11+B12+B14+B15+B16+B17+B18)</f>
        <v>0</v>
      </c>
      <c r="C21" s="6">
        <f>(C7+C8+C9+C11+C12+C14+C15+C16+C17+C18)</f>
        <v>0</v>
      </c>
    </row>
    <row r="22" spans="1:3" x14ac:dyDescent="0.25">
      <c r="A22" s="4" t="s">
        <v>20</v>
      </c>
      <c r="B22" s="2">
        <f>(B21*2)</f>
        <v>0</v>
      </c>
      <c r="C22" s="6">
        <f>(C21*2)</f>
        <v>0</v>
      </c>
    </row>
  </sheetData>
  <sheetProtection selectLockedCells="1"/>
  <mergeCells count="4">
    <mergeCell ref="A1:C3"/>
    <mergeCell ref="A13:C13"/>
    <mergeCell ref="A10:C10"/>
    <mergeCell ref="A6:C6"/>
  </mergeCells>
  <hyperlinks>
    <hyperlink ref="A6" r:id="rId1" display="Air miles to destination (use https://www.airmilescalculator.com/)" xr:uid="{C4A5CF92-B821-464D-BBE1-3EC4252C9A87}"/>
    <hyperlink ref="A10" r:id="rId2" display="Train miles to destination (use www.trainline.com)" xr:uid="{FED2F8CC-5C05-4746-9F89-B970B5927FBD}"/>
    <hyperlink ref="A13" r:id="rId3" xr:uid="{79618F9D-86F3-44EB-9B33-F6E57CDCD5BF}"/>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21F4-DA47-47F4-A03A-87B873FCA2BF}">
  <dimension ref="A1:C22"/>
  <sheetViews>
    <sheetView workbookViewId="0">
      <selection activeCell="C39" sqref="C39"/>
    </sheetView>
  </sheetViews>
  <sheetFormatPr defaultRowHeight="15" x14ac:dyDescent="0.25"/>
  <cols>
    <col min="1" max="1" width="53.85546875" customWidth="1"/>
    <col min="2" max="2" width="22.7109375" customWidth="1"/>
    <col min="3" max="3" width="24" customWidth="1"/>
    <col min="4" max="4" width="30.5703125" customWidth="1"/>
    <col min="5" max="5" width="32" customWidth="1"/>
    <col min="6" max="6" width="22" customWidth="1"/>
    <col min="7" max="7" width="25.85546875" customWidth="1"/>
  </cols>
  <sheetData>
    <row r="1" spans="1:3" x14ac:dyDescent="0.25">
      <c r="A1" s="20" t="s">
        <v>21</v>
      </c>
      <c r="B1" s="20"/>
      <c r="C1" s="20"/>
    </row>
    <row r="2" spans="1:3" x14ac:dyDescent="0.25">
      <c r="A2" s="20"/>
      <c r="B2" s="20"/>
      <c r="C2" s="20"/>
    </row>
    <row r="3" spans="1:3" x14ac:dyDescent="0.25">
      <c r="A3" s="20"/>
      <c r="B3" s="20"/>
      <c r="C3" s="20"/>
    </row>
    <row r="5" spans="1:3" x14ac:dyDescent="0.25">
      <c r="A5" s="1"/>
      <c r="B5" s="1" t="s">
        <v>2</v>
      </c>
      <c r="C5" s="1" t="s">
        <v>3</v>
      </c>
    </row>
    <row r="6" spans="1:3" ht="17.100000000000001" customHeight="1" x14ac:dyDescent="0.25">
      <c r="A6" s="13" t="s">
        <v>4</v>
      </c>
      <c r="B6" s="14"/>
      <c r="C6" s="15"/>
    </row>
    <row r="7" spans="1:3" x14ac:dyDescent="0.25">
      <c r="A7" s="1" t="s">
        <v>5</v>
      </c>
      <c r="B7" s="8"/>
      <c r="C7" s="5">
        <f>(B7*0.24587)</f>
        <v>0</v>
      </c>
    </row>
    <row r="8" spans="1:3" x14ac:dyDescent="0.25">
      <c r="A8" s="1" t="s">
        <v>6</v>
      </c>
      <c r="B8" s="8"/>
      <c r="C8" s="5">
        <f>(B8*0.15102)</f>
        <v>0</v>
      </c>
    </row>
    <row r="9" spans="1:3" x14ac:dyDescent="0.25">
      <c r="A9" s="1" t="s">
        <v>7</v>
      </c>
      <c r="B9" s="8"/>
      <c r="C9" s="5">
        <f>(B9*0.23659)</f>
        <v>0</v>
      </c>
    </row>
    <row r="10" spans="1:3" ht="17.45" customHeight="1" x14ac:dyDescent="0.25">
      <c r="A10" s="13" t="s">
        <v>22</v>
      </c>
      <c r="B10" s="14"/>
      <c r="C10" s="15"/>
    </row>
    <row r="11" spans="1:3" x14ac:dyDescent="0.25">
      <c r="A11" s="3" t="s">
        <v>9</v>
      </c>
      <c r="B11" s="8"/>
      <c r="C11" s="5">
        <f>(B11*0.03549)</f>
        <v>0</v>
      </c>
    </row>
    <row r="12" spans="1:3" x14ac:dyDescent="0.25">
      <c r="A12" s="3" t="s">
        <v>10</v>
      </c>
      <c r="B12" s="8"/>
      <c r="C12" s="5">
        <f>(B12*0.00446)</f>
        <v>0</v>
      </c>
    </row>
    <row r="13" spans="1:3" ht="14.1" customHeight="1" x14ac:dyDescent="0.25">
      <c r="A13" s="13" t="s">
        <v>23</v>
      </c>
      <c r="B13" s="14"/>
      <c r="C13" s="15"/>
    </row>
    <row r="14" spans="1:3" ht="14.1" customHeight="1" x14ac:dyDescent="0.25">
      <c r="A14" s="3" t="s">
        <v>12</v>
      </c>
      <c r="B14" s="7"/>
      <c r="C14" s="5">
        <f>(B14*0.168004)</f>
        <v>0</v>
      </c>
    </row>
    <row r="15" spans="1:3" x14ac:dyDescent="0.25">
      <c r="A15" s="1" t="s">
        <v>13</v>
      </c>
      <c r="B15" s="7"/>
      <c r="C15" s="5">
        <f>(B15*0.1847)</f>
        <v>0</v>
      </c>
    </row>
    <row r="16" spans="1:3" x14ac:dyDescent="0.25">
      <c r="A16" s="1" t="s">
        <v>14</v>
      </c>
      <c r="B16" s="7"/>
      <c r="C16" s="5">
        <f>(B16*0.10999)</f>
        <v>0</v>
      </c>
    </row>
    <row r="17" spans="1:3" x14ac:dyDescent="0.25">
      <c r="A17" s="1" t="s">
        <v>15</v>
      </c>
      <c r="B17" s="7"/>
      <c r="C17" s="5">
        <f>(B17*0.00036)</f>
        <v>0</v>
      </c>
    </row>
    <row r="18" spans="1:3" x14ac:dyDescent="0.25">
      <c r="A18" s="1" t="s">
        <v>16</v>
      </c>
      <c r="B18" s="7"/>
      <c r="C18" s="5">
        <f>(B18*0.02733)</f>
        <v>0</v>
      </c>
    </row>
    <row r="19" spans="1:3" x14ac:dyDescent="0.25">
      <c r="A19" s="1" t="s">
        <v>17</v>
      </c>
      <c r="B19" s="7"/>
      <c r="C19" s="5">
        <f>(B19*0.14876)</f>
        <v>0</v>
      </c>
    </row>
    <row r="20" spans="1:3" x14ac:dyDescent="0.25">
      <c r="A20" s="1" t="s">
        <v>18</v>
      </c>
      <c r="B20" s="7"/>
      <c r="C20" s="5">
        <f>(B20*0.20416)</f>
        <v>0</v>
      </c>
    </row>
    <row r="21" spans="1:3" x14ac:dyDescent="0.25">
      <c r="A21" s="4" t="s">
        <v>19</v>
      </c>
      <c r="B21" s="2">
        <f>(B7+B8+B9+B11+B12+B14+B15+B16+B17+B18)</f>
        <v>0</v>
      </c>
      <c r="C21" s="6">
        <f>(C7+C8+C9+C11+C12+C14+C15+C16+C17+C18)</f>
        <v>0</v>
      </c>
    </row>
    <row r="22" spans="1:3" x14ac:dyDescent="0.25">
      <c r="A22" s="4" t="s">
        <v>20</v>
      </c>
      <c r="B22" s="2">
        <f>(B21*2)</f>
        <v>0</v>
      </c>
      <c r="C22" s="6">
        <f>(C21*2)</f>
        <v>0</v>
      </c>
    </row>
  </sheetData>
  <sheetProtection selectLockedCells="1"/>
  <mergeCells count="4">
    <mergeCell ref="A1:C3"/>
    <mergeCell ref="A6:C6"/>
    <mergeCell ref="A10:C10"/>
    <mergeCell ref="A13:C13"/>
  </mergeCells>
  <hyperlinks>
    <hyperlink ref="A6" r:id="rId1" display="Air miles to destination (use https://www.airmilescalculator.com/)" xr:uid="{AD6599B9-0860-4237-B497-0E670898E80B}"/>
    <hyperlink ref="A10" r:id="rId2" display="Train miles to destination (use www.trainline.com)" xr:uid="{94EFF415-9151-495C-885D-5463820132CE}"/>
    <hyperlink ref="A13" r:id="rId3" xr:uid="{BE6F0778-AD0B-4224-988D-5247BA30CA9B}"/>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D41CE-3D25-4DE8-BDF8-50B3DC2B2368}">
  <dimension ref="A1:B17"/>
  <sheetViews>
    <sheetView workbookViewId="0">
      <selection activeCell="D12" sqref="D12"/>
    </sheetView>
  </sheetViews>
  <sheetFormatPr defaultRowHeight="15" x14ac:dyDescent="0.25"/>
  <cols>
    <col min="1" max="1" width="42.85546875" customWidth="1"/>
    <col min="2" max="2" width="29.42578125" customWidth="1"/>
  </cols>
  <sheetData>
    <row r="1" spans="1:2" x14ac:dyDescent="0.25">
      <c r="A1" s="10" t="s">
        <v>24</v>
      </c>
      <c r="B1" s="11" t="s">
        <v>25</v>
      </c>
    </row>
    <row r="2" spans="1:2" x14ac:dyDescent="0.25">
      <c r="A2" s="11" t="s">
        <v>26</v>
      </c>
      <c r="B2" s="11">
        <v>287</v>
      </c>
    </row>
    <row r="3" spans="1:2" x14ac:dyDescent="0.25">
      <c r="A3" s="12" t="s">
        <v>27</v>
      </c>
      <c r="B3" s="11">
        <v>283</v>
      </c>
    </row>
    <row r="4" spans="1:2" x14ac:dyDescent="0.25">
      <c r="A4" s="12" t="s">
        <v>28</v>
      </c>
      <c r="B4" s="11">
        <v>285</v>
      </c>
    </row>
    <row r="5" spans="1:2" x14ac:dyDescent="0.25">
      <c r="A5" s="12" t="s">
        <v>29</v>
      </c>
      <c r="B5" s="11">
        <v>105</v>
      </c>
    </row>
    <row r="6" spans="1:2" x14ac:dyDescent="0.25">
      <c r="A6" s="11" t="s">
        <v>30</v>
      </c>
      <c r="B6" s="11">
        <v>262</v>
      </c>
    </row>
    <row r="7" spans="1:2" x14ac:dyDescent="0.25">
      <c r="A7" s="11" t="s">
        <v>31</v>
      </c>
      <c r="B7" s="11">
        <v>272</v>
      </c>
    </row>
    <row r="8" spans="1:2" x14ac:dyDescent="0.25">
      <c r="A8" s="11" t="s">
        <v>32</v>
      </c>
      <c r="B8" s="11">
        <v>163</v>
      </c>
    </row>
    <row r="9" spans="1:2" x14ac:dyDescent="0.25">
      <c r="A9" s="11" t="s">
        <v>33</v>
      </c>
      <c r="B9" s="11">
        <v>397</v>
      </c>
    </row>
    <row r="10" spans="1:2" x14ac:dyDescent="0.25">
      <c r="A10" s="11" t="s">
        <v>34</v>
      </c>
      <c r="B10" s="11">
        <v>534</v>
      </c>
    </row>
    <row r="11" spans="1:2" x14ac:dyDescent="0.25">
      <c r="A11" s="11" t="s">
        <v>35</v>
      </c>
      <c r="B11" s="11">
        <v>295</v>
      </c>
    </row>
    <row r="12" spans="1:2" x14ac:dyDescent="0.25">
      <c r="A12" s="11" t="s">
        <v>36</v>
      </c>
      <c r="B12" s="11">
        <v>280</v>
      </c>
    </row>
    <row r="13" spans="1:2" x14ac:dyDescent="0.25">
      <c r="A13" s="11" t="s">
        <v>37</v>
      </c>
      <c r="B13" s="11">
        <v>534</v>
      </c>
    </row>
    <row r="14" spans="1:2" x14ac:dyDescent="0.25">
      <c r="A14" s="11" t="s">
        <v>38</v>
      </c>
      <c r="B14" s="11">
        <v>555</v>
      </c>
    </row>
    <row r="15" spans="1:2" x14ac:dyDescent="0.25">
      <c r="A15" s="11" t="s">
        <v>39</v>
      </c>
      <c r="B15" s="11">
        <v>281</v>
      </c>
    </row>
    <row r="17" spans="1:2" ht="38.25" customHeight="1" x14ac:dyDescent="0.25">
      <c r="A17" s="21" t="s">
        <v>40</v>
      </c>
      <c r="B17" s="21"/>
    </row>
  </sheetData>
  <mergeCells count="1">
    <mergeCell ref="A17:B17"/>
  </mergeCells>
  <hyperlinks>
    <hyperlink ref="A17:B17" r:id="rId1" display="For detailed information about connecting journeys visit https://my.railmiles.me/mileage-engine/" xr:uid="{234A8DBF-4CC7-4404-88BB-5D05EDFBB84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9B13E5C0C7CA4692E4265495CB1521" ma:contentTypeVersion="5" ma:contentTypeDescription="Create a new document." ma:contentTypeScope="" ma:versionID="82ef613d50a8f8cf6e09a1e48ebdc741">
  <xsd:schema xmlns:xsd="http://www.w3.org/2001/XMLSchema" xmlns:xs="http://www.w3.org/2001/XMLSchema" xmlns:p="http://schemas.microsoft.com/office/2006/metadata/properties" xmlns:ns2="650344b8-0631-4d3a-8d07-a9968b6a4c1c" xmlns:ns3="019bdf74-832f-4982-9a41-5e064e1e9b0e" targetNamespace="http://schemas.microsoft.com/office/2006/metadata/properties" ma:root="true" ma:fieldsID="ce2914943a6698161900102727299895" ns2:_="" ns3:_="">
    <xsd:import namespace="650344b8-0631-4d3a-8d07-a9968b6a4c1c"/>
    <xsd:import namespace="019bdf74-832f-4982-9a41-5e064e1e9b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0344b8-0631-4d3a-8d07-a9968b6a4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9bdf74-832f-4982-9a41-5e064e1e9b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B366C7-0B34-47A8-890F-3610D3C906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0344b8-0631-4d3a-8d07-a9968b6a4c1c"/>
    <ds:schemaRef ds:uri="019bdf74-832f-4982-9a41-5e064e1e9b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3920DE-7E4F-43F4-8FC2-863346F80461}">
  <ds:schemaRefs>
    <ds:schemaRef ds:uri="http://schemas.microsoft.com/sharepoint/v3/contenttype/forms"/>
  </ds:schemaRefs>
</ds:datastoreItem>
</file>

<file path=customXml/itemProps3.xml><?xml version="1.0" encoding="utf-8"?>
<ds:datastoreItem xmlns:ds="http://schemas.openxmlformats.org/officeDocument/2006/customXml" ds:itemID="{DE298D94-A57A-4FD4-8B39-6938BBAF8A8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Journey plan A</vt:lpstr>
      <vt:lpstr>Journey Plan B</vt:lpstr>
      <vt:lpstr>Journey Plan C</vt:lpstr>
      <vt:lpstr>Rail mileage - common journeys</vt:lpstr>
    </vt:vector>
  </TitlesOfParts>
  <Manager/>
  <Company>The University of Liverpool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Sanders, Claire [claires1]</dc:creator>
  <cp:keywords/>
  <dc:description/>
  <cp:lastModifiedBy>Trotman, Grace [gtrotman]</cp:lastModifiedBy>
  <cp:revision/>
  <dcterms:created xsi:type="dcterms:W3CDTF">2023-04-18T08:03:40Z</dcterms:created>
  <dcterms:modified xsi:type="dcterms:W3CDTF">2025-01-15T13:55:19Z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0x010100B09B13E5C0C7CA4692E4265495CB1521</vt:lpwstr>
  </property>
</Properties>
</file>